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ud M\Desktop\RESPALDO MARCELA\RESPALDO Marcela Gaete\SENAMA\Año 2023\"/>
    </mc:Choice>
  </mc:AlternateContent>
  <bookViews>
    <workbookView xWindow="-120" yWindow="-120" windowWidth="20730" windowHeight="11160"/>
  </bookViews>
  <sheets>
    <sheet name="CDC" sheetId="1" r:id="rId1"/>
  </sheets>
  <definedNames>
    <definedName name="_xlnm.Print_Area" localSheetId="0">CDC!$A$1:$N$99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6" i="1" l="1"/>
  <c r="L95" i="1"/>
  <c r="L94" i="1"/>
  <c r="L43" i="1"/>
  <c r="D28" i="1"/>
  <c r="D26" i="1"/>
  <c r="D24" i="1"/>
  <c r="D98" i="1" l="1"/>
  <c r="D20" i="1"/>
  <c r="Q26" i="1" l="1"/>
  <c r="P26" i="1"/>
  <c r="G38" i="1"/>
  <c r="I38" i="1" s="1"/>
  <c r="G37" i="1" l="1"/>
  <c r="I37" i="1" s="1"/>
  <c r="G96" i="1"/>
  <c r="G95" i="1"/>
  <c r="I95" i="1" s="1"/>
  <c r="G94" i="1"/>
  <c r="G93" i="1"/>
  <c r="G92" i="1"/>
  <c r="G89" i="1"/>
  <c r="G88" i="1"/>
  <c r="G87" i="1"/>
  <c r="G86" i="1"/>
  <c r="G85" i="1"/>
  <c r="G84" i="1"/>
  <c r="G83" i="1"/>
  <c r="G80" i="1"/>
  <c r="G34" i="1"/>
  <c r="G64" i="1"/>
  <c r="G45" i="1" l="1"/>
  <c r="G43" i="1"/>
  <c r="I43" i="1" s="1"/>
  <c r="G36" i="1"/>
  <c r="G35" i="1"/>
  <c r="I96" i="1" l="1"/>
  <c r="L38" i="1"/>
  <c r="I94" i="1"/>
  <c r="I83" i="1"/>
  <c r="L83" i="1" s="1"/>
  <c r="I86" i="1"/>
  <c r="L86" i="1" s="1"/>
  <c r="I92" i="1"/>
  <c r="L92" i="1" s="1"/>
  <c r="I88" i="1"/>
  <c r="L88" i="1" s="1"/>
  <c r="I84" i="1"/>
  <c r="L84" i="1" s="1"/>
  <c r="L37" i="1"/>
  <c r="I93" i="1"/>
  <c r="L93" i="1" s="1"/>
  <c r="I89" i="1"/>
  <c r="L89" i="1" s="1"/>
  <c r="I85" i="1"/>
  <c r="L85" i="1" s="1"/>
  <c r="I87" i="1"/>
  <c r="L87" i="1" s="1"/>
  <c r="I64" i="1"/>
  <c r="L64" i="1" s="1"/>
  <c r="I36" i="1"/>
  <c r="I35" i="1"/>
  <c r="I45" i="1"/>
  <c r="G77" i="1" l="1"/>
  <c r="G74" i="1"/>
  <c r="G73" i="1"/>
  <c r="G72" i="1"/>
  <c r="G69" i="1"/>
  <c r="G60" i="1"/>
  <c r="G61" i="1"/>
  <c r="G62" i="1"/>
  <c r="G63" i="1"/>
  <c r="G65" i="1"/>
  <c r="G66" i="1"/>
  <c r="G59" i="1"/>
  <c r="G50" i="1"/>
  <c r="G51" i="1"/>
  <c r="G52" i="1"/>
  <c r="G53" i="1"/>
  <c r="G54" i="1"/>
  <c r="G55" i="1"/>
  <c r="G56" i="1"/>
  <c r="G49" i="1"/>
  <c r="G44" i="1"/>
  <c r="I44" i="1" s="1"/>
  <c r="L44" i="1" s="1"/>
  <c r="G46" i="1"/>
  <c r="G39" i="1"/>
  <c r="G40" i="1"/>
  <c r="G98" i="1" l="1"/>
  <c r="I77" i="1"/>
  <c r="I65" i="1"/>
  <c r="I60" i="1"/>
  <c r="I54" i="1"/>
  <c r="I50" i="1"/>
  <c r="I39" i="1"/>
  <c r="I74" i="1"/>
  <c r="I63" i="1"/>
  <c r="I59" i="1"/>
  <c r="I53" i="1"/>
  <c r="I49" i="1"/>
  <c r="I40" i="1"/>
  <c r="L40" i="1" s="1"/>
  <c r="I73" i="1"/>
  <c r="I69" i="1"/>
  <c r="I62" i="1"/>
  <c r="I56" i="1"/>
  <c r="I52" i="1"/>
  <c r="I34" i="1"/>
  <c r="I72" i="1"/>
  <c r="I66" i="1"/>
  <c r="I61" i="1"/>
  <c r="I55" i="1"/>
  <c r="I51" i="1"/>
  <c r="I46" i="1"/>
  <c r="L62" i="1" l="1"/>
  <c r="L98" i="1" s="1"/>
  <c r="I98" i="1"/>
  <c r="I80" i="1"/>
  <c r="L80" i="1" s="1"/>
  <c r="L77" i="1"/>
  <c r="L73" i="1"/>
  <c r="L74" i="1"/>
  <c r="L72" i="1"/>
  <c r="L69" i="1"/>
  <c r="L60" i="1"/>
  <c r="L61" i="1"/>
  <c r="L63" i="1"/>
  <c r="L65" i="1"/>
  <c r="L66" i="1"/>
  <c r="L59" i="1"/>
  <c r="L50" i="1"/>
  <c r="L51" i="1"/>
  <c r="L52" i="1"/>
  <c r="L53" i="1"/>
  <c r="L54" i="1"/>
  <c r="L55" i="1"/>
  <c r="L56" i="1"/>
  <c r="L49" i="1"/>
  <c r="L45" i="1"/>
  <c r="L46" i="1"/>
  <c r="L35" i="1"/>
  <c r="L36" i="1"/>
  <c r="L39" i="1"/>
  <c r="L34" i="1"/>
</calcChain>
</file>

<file path=xl/sharedStrings.xml><?xml version="1.0" encoding="utf-8"?>
<sst xmlns="http://schemas.openxmlformats.org/spreadsheetml/2006/main" count="75" uniqueCount="75">
  <si>
    <t>Técnicos de Atención Directa</t>
  </si>
  <si>
    <t>Auxiliares de Servicio</t>
  </si>
  <si>
    <t>Personal de Administración y Apoyo</t>
  </si>
  <si>
    <t>ALIMENTACIÓN</t>
  </si>
  <si>
    <t>Alimentación</t>
  </si>
  <si>
    <t>Suplementos Alimenticios</t>
  </si>
  <si>
    <t>Hidratación</t>
  </si>
  <si>
    <t>Servicios de Alimentación</t>
  </si>
  <si>
    <t>Insumos Médicos</t>
  </si>
  <si>
    <t>Pañales y Absorbentes</t>
  </si>
  <si>
    <t>Artículos de Higiene Personal</t>
  </si>
  <si>
    <t>Insumos para Talleres</t>
  </si>
  <si>
    <t>Movilización Asociada a la Operación</t>
  </si>
  <si>
    <t xml:space="preserve">Servicio de Transporte Asociado a la Operación </t>
  </si>
  <si>
    <t>Insumos Estimulación Física y/o Cognitiva</t>
  </si>
  <si>
    <t>SERVICIOS BÁSICOS</t>
  </si>
  <si>
    <t>Electricidad</t>
  </si>
  <si>
    <t>Agua</t>
  </si>
  <si>
    <t>Gas</t>
  </si>
  <si>
    <t>Telefonía Red Fija, TV Cable e Internet</t>
  </si>
  <si>
    <t>Telefonía Móvil</t>
  </si>
  <si>
    <t>Calefacción</t>
  </si>
  <si>
    <t>Combustible para Generador Eléctrico</t>
  </si>
  <si>
    <t>Uniformes del Personal</t>
  </si>
  <si>
    <t>Capacitación del Personal</t>
  </si>
  <si>
    <t>Gastos de Sala Cuna</t>
  </si>
  <si>
    <t>Materiales de Oficina</t>
  </si>
  <si>
    <t>Insumos Computacionales</t>
  </si>
  <si>
    <t>Correo y Encomiendas</t>
  </si>
  <si>
    <t>Póliza de Seguros Inmueble</t>
  </si>
  <si>
    <t>Artículos de Aseo General</t>
  </si>
  <si>
    <t>Servicios de Sanitización</t>
  </si>
  <si>
    <t>Servicios de Control de Plagas</t>
  </si>
  <si>
    <t>Mantención de Instalaciones y Áreas Verdes</t>
  </si>
  <si>
    <t>Reparación de Instalaciones</t>
  </si>
  <si>
    <t>Mantención de Equipamiento</t>
  </si>
  <si>
    <t>Reparación de Equipamiento</t>
  </si>
  <si>
    <t>Servicios de Aseo y Lavandería</t>
  </si>
  <si>
    <t>EQUIPAMIENTO MENOR E IMPREVISTOS</t>
  </si>
  <si>
    <t>Menaje de Cocina</t>
  </si>
  <si>
    <t>Herramientas</t>
  </si>
  <si>
    <t>Servicios de Seguridad, Vigilancia y Alarmas</t>
  </si>
  <si>
    <t>OTROS OPERACIONALES</t>
  </si>
  <si>
    <t>Otros Gastos Operacionales</t>
  </si>
  <si>
    <t>Programa de Centros Diurnos Comunitarios del Adulto Mayor</t>
  </si>
  <si>
    <t>DATOS DE IDENTIFICACIÓN</t>
  </si>
  <si>
    <t>Centro Diurno</t>
  </si>
  <si>
    <t>ITEMS FINANCIABLES</t>
  </si>
  <si>
    <t>TOTAL</t>
  </si>
  <si>
    <t>% DEL MONTO TOTAL</t>
  </si>
  <si>
    <t>Monto Total Convenio y Saldo Arrastre</t>
  </si>
  <si>
    <t>Código SEFIC</t>
  </si>
  <si>
    <t>Monto Anual Reajuste 2023</t>
  </si>
  <si>
    <t xml:space="preserve">ADMINISTRACIÓN </t>
  </si>
  <si>
    <t xml:space="preserve">ASEO MANTENCIÓN Y REPARACIÓN </t>
  </si>
  <si>
    <t xml:space="preserve">ATENCIÓN DE ADULTOS MAYORES </t>
  </si>
  <si>
    <t>Recreación e Integración Sociocomunitaria</t>
  </si>
  <si>
    <t>EQUIPAMIENTO</t>
  </si>
  <si>
    <t xml:space="preserve">Equipamiento </t>
  </si>
  <si>
    <t>Equipamiento Menor</t>
  </si>
  <si>
    <t xml:space="preserve">OTROS SERVICIOS </t>
  </si>
  <si>
    <t xml:space="preserve">RECURSOS HUMANOS </t>
  </si>
  <si>
    <t>Directivo</t>
  </si>
  <si>
    <t xml:space="preserve">Profesional de Atención Directa </t>
  </si>
  <si>
    <t xml:space="preserve">Corporación de Desarrollo La Reina </t>
  </si>
  <si>
    <t>723CDC130019</t>
  </si>
  <si>
    <t>Plan de Costos Reajuste 2023</t>
  </si>
  <si>
    <t>Monto Mensual 2022</t>
  </si>
  <si>
    <t>Reajuste Mensual 2023</t>
  </si>
  <si>
    <t>Monto Mensual Reajuste 2023</t>
  </si>
  <si>
    <t>Monto Total Incremento 2023-2024</t>
  </si>
  <si>
    <t>Monto Anual Reajuste 2024</t>
  </si>
  <si>
    <t>MONTO CONVENIO 2022</t>
  </si>
  <si>
    <t>MONTO A REAJUSTAR    2023 - 2024</t>
  </si>
  <si>
    <t>TOTAL PRESUPUESTO         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</si>
</sst>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;[Red]&quot;$&quot;\-#,##0"/>
    <numFmt numFmtId="42" formatCode="_ &quot;$&quot;* #,##0_ ;_ &quot;$&quot;* \-#,##0_ ;_ &quot;$&quot;* &quot;-&quot;_ ;_ @_ "/>
    <numFmt numFmtId="41" formatCode="_ * #,##0_ ;_ * \-#,##0_ ;_ * &quot;-&quot;_ ;_ @_ 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0" fillId="3" borderId="0" xfId="0" applyFill="1" applyBorder="1"/>
    <xf numFmtId="0" fontId="0" fillId="3" borderId="5" xfId="0" applyFill="1" applyBorder="1"/>
    <xf numFmtId="0" fontId="2" fillId="3" borderId="4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left" indent="1"/>
    </xf>
    <xf numFmtId="0" fontId="0" fillId="3" borderId="12" xfId="0" applyFill="1" applyBorder="1" applyAlignment="1">
      <alignment horizontal="left" wrapText="1" indent="1"/>
    </xf>
    <xf numFmtId="0" fontId="0" fillId="4" borderId="0" xfId="0" applyFill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42" fontId="0" fillId="4" borderId="0" xfId="1" applyFont="1" applyFill="1" applyAlignment="1">
      <alignment vertical="center"/>
    </xf>
    <xf numFmtId="0" fontId="0" fillId="4" borderId="0" xfId="0" applyFill="1" applyBorder="1" applyAlignment="1">
      <alignment horizontal="left" indent="1"/>
    </xf>
    <xf numFmtId="0" fontId="0" fillId="4" borderId="0" xfId="0" applyFill="1" applyBorder="1" applyAlignment="1">
      <alignment horizontal="left" wrapText="1" indent="1"/>
    </xf>
    <xf numFmtId="0" fontId="0" fillId="4" borderId="0" xfId="0" applyFill="1" applyBorder="1" applyAlignment="1">
      <alignment horizontal="left" indent="2"/>
    </xf>
    <xf numFmtId="6" fontId="3" fillId="4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9" fontId="2" fillId="4" borderId="0" xfId="3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9" fontId="7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0" fontId="2" fillId="2" borderId="12" xfId="3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3" borderId="0" xfId="0" applyFont="1" applyFill="1" applyBorder="1"/>
    <xf numFmtId="0" fontId="3" fillId="3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2" fontId="2" fillId="4" borderId="0" xfId="1" applyFont="1" applyFill="1" applyAlignment="1">
      <alignment vertical="center"/>
    </xf>
    <xf numFmtId="0" fontId="0" fillId="3" borderId="0" xfId="0" applyFont="1" applyFill="1" applyBorder="1"/>
    <xf numFmtId="164" fontId="2" fillId="3" borderId="0" xfId="2" applyNumberFormat="1" applyFont="1" applyFill="1" applyBorder="1" applyAlignment="1">
      <alignment horizontal="center" vertical="center"/>
    </xf>
    <xf numFmtId="10" fontId="2" fillId="2" borderId="12" xfId="1" applyNumberFormat="1" applyFont="1" applyFill="1" applyBorder="1" applyAlignment="1">
      <alignment horizontal="center" vertical="center"/>
    </xf>
    <xf numFmtId="42" fontId="8" fillId="2" borderId="0" xfId="1" applyFont="1" applyFill="1"/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42" fontId="9" fillId="2" borderId="0" xfId="1" applyFont="1" applyFill="1"/>
    <xf numFmtId="0" fontId="2" fillId="2" borderId="0" xfId="0" applyFont="1" applyFill="1" applyBorder="1" applyAlignment="1">
      <alignment horizontal="center" vertical="center"/>
    </xf>
    <xf numFmtId="42" fontId="0" fillId="2" borderId="12" xfId="1" applyFont="1" applyFill="1" applyBorder="1" applyAlignment="1">
      <alignment horizontal="center" vertical="center"/>
    </xf>
    <xf numFmtId="164" fontId="2" fillId="2" borderId="0" xfId="2" applyNumberFormat="1" applyFont="1" applyFill="1" applyBorder="1" applyAlignment="1">
      <alignment horizontal="center" vertical="center"/>
    </xf>
    <xf numFmtId="42" fontId="2" fillId="2" borderId="12" xfId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</cellXfs>
  <cellStyles count="4">
    <cellStyle name="Millares [0]" xfId="2" builtinId="6"/>
    <cellStyle name="Moneda [0]" xfId="1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300567</xdr:colOff>
      <xdr:row>1</xdr:row>
      <xdr:rowOff>104775</xdr:rowOff>
    </xdr:from>
    <xdr:to>
      <xdr:col>1</xdr:col>
      <xdr:colOff>1343025</xdr:colOff>
      <xdr:row>6</xdr:row>
      <xdr:rowOff>32809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2D1D2B-E044-4DA9-9D46-88D5359DCDC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117" y="228600"/>
          <a:ext cx="1042458" cy="97578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abSelected="1" zoomScaleNormal="100" zoomScaleSheetLayoutView="100" workbookViewId="0">
      <selection activeCell="R24" sqref="R24"/>
    </sheetView>
  </sheetViews>
  <sheetFormatPr baseColWidth="10" defaultRowHeight="15" x14ac:dyDescent="0.25"/>
  <cols>
    <col min="1" max="1" width="3.140625" style="1" customWidth="1"/>
    <col min="2" max="2" width="44.7109375" style="1" customWidth="1"/>
    <col min="3" max="3" width="4.85546875" style="1" customWidth="1"/>
    <col min="4" max="4" width="12.7109375" style="1" customWidth="1"/>
    <col min="5" max="5" width="13.5703125" style="1" customWidth="1"/>
    <col min="6" max="6" width="3.5703125" style="1" customWidth="1"/>
    <col min="7" max="7" width="11" style="1" customWidth="1"/>
    <col min="8" max="8" width="3.5703125" style="1" customWidth="1"/>
    <col min="9" max="9" width="12.85546875" style="1" customWidth="1"/>
    <col min="10" max="10" width="11.7109375" style="1" customWidth="1"/>
    <col min="11" max="11" width="3.5703125" style="1" customWidth="1"/>
    <col min="12" max="12" width="12.7109375" style="1" customWidth="1"/>
    <col min="13" max="13" width="12.85546875" style="1" customWidth="1"/>
    <col min="14" max="14" width="2.85546875" style="1" customWidth="1"/>
    <col min="15" max="15" width="11.42578125" style="1"/>
    <col min="16" max="16" width="13" style="1" bestFit="1" customWidth="1"/>
    <col min="17" max="17" width="11.85546875" style="1" bestFit="1" customWidth="1"/>
    <col min="18" max="16384" width="11.42578125" style="1"/>
  </cols>
  <sheetData>
    <row r="1" spans="1:14" ht="9.9499999999999993" customHeight="1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25">
      <c r="A2" s="19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19"/>
    </row>
    <row r="3" spans="1:14" x14ac:dyDescent="0.25">
      <c r="A3" s="19"/>
      <c r="B3" s="5"/>
      <c r="C3" s="10"/>
      <c r="M3" s="6"/>
      <c r="N3" s="19"/>
    </row>
    <row r="4" spans="1:14" ht="18.75" x14ac:dyDescent="0.25">
      <c r="A4" s="19"/>
      <c r="B4" s="5"/>
      <c r="C4" s="63" t="s">
        <v>44</v>
      </c>
      <c r="D4" s="63"/>
      <c r="E4" s="63"/>
      <c r="F4" s="63"/>
      <c r="G4" s="63"/>
      <c r="H4" s="63"/>
      <c r="I4" s="63"/>
      <c r="J4" s="63"/>
      <c r="K4" s="63"/>
      <c r="L4" s="63"/>
      <c r="M4" s="6"/>
      <c r="N4" s="19"/>
    </row>
    <row r="5" spans="1:14" ht="18.75" customHeight="1" x14ac:dyDescent="0.25">
      <c r="A5" s="19"/>
      <c r="B5" s="5"/>
      <c r="C5" s="64" t="s">
        <v>66</v>
      </c>
      <c r="D5" s="64"/>
      <c r="E5" s="64"/>
      <c r="F5" s="64"/>
      <c r="G5" s="64"/>
      <c r="H5" s="64"/>
      <c r="I5" s="64"/>
      <c r="J5" s="64"/>
      <c r="K5" s="64"/>
      <c r="L5" s="64"/>
      <c r="M5" s="6"/>
      <c r="N5" s="19"/>
    </row>
    <row r="6" spans="1:14" x14ac:dyDescent="0.25">
      <c r="A6" s="19"/>
      <c r="B6" s="5"/>
      <c r="C6" s="10"/>
      <c r="M6" s="6"/>
      <c r="N6" s="19"/>
    </row>
    <row r="7" spans="1:14" ht="15.75" thickBot="1" x14ac:dyDescent="0.3">
      <c r="A7" s="19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19"/>
    </row>
    <row r="8" spans="1:14" ht="9.9499999999999993" customHeight="1" thickBot="1" x14ac:dyDescent="0.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ht="8.1" customHeight="1" x14ac:dyDescent="0.25">
      <c r="A9" s="19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2"/>
      <c r="N9" s="19"/>
    </row>
    <row r="10" spans="1:14" ht="15.75" x14ac:dyDescent="0.25">
      <c r="A10" s="19"/>
      <c r="B10" s="60" t="s">
        <v>45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2"/>
      <c r="N10" s="19"/>
    </row>
    <row r="11" spans="1:14" ht="14.25" customHeight="1" x14ac:dyDescent="0.25">
      <c r="A11" s="19"/>
      <c r="B11" s="38"/>
      <c r="C11" s="11"/>
      <c r="D11" s="34"/>
      <c r="E11" s="34"/>
      <c r="F11" s="34"/>
      <c r="G11" s="34"/>
      <c r="H11" s="34"/>
      <c r="I11" s="34"/>
      <c r="J11" s="34"/>
      <c r="K11" s="34"/>
      <c r="L11" s="39"/>
      <c r="M11" s="40"/>
      <c r="N11" s="19"/>
    </row>
    <row r="12" spans="1:14" ht="14.25" customHeight="1" x14ac:dyDescent="0.25">
      <c r="A12" s="19"/>
      <c r="B12" s="46" t="s">
        <v>46</v>
      </c>
      <c r="C12" s="48"/>
      <c r="D12" s="56" t="s">
        <v>64</v>
      </c>
      <c r="E12" s="56"/>
      <c r="F12" s="56"/>
      <c r="G12" s="56"/>
      <c r="H12" s="56"/>
      <c r="I12" s="56"/>
      <c r="J12" s="56"/>
      <c r="K12" s="56"/>
      <c r="L12" s="56"/>
      <c r="M12" s="41"/>
      <c r="N12" s="19"/>
    </row>
    <row r="13" spans="1:14" ht="4.5" customHeight="1" x14ac:dyDescent="0.25">
      <c r="A13" s="19"/>
      <c r="B13" s="43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1"/>
      <c r="N13" s="19"/>
    </row>
    <row r="14" spans="1:14" ht="14.25" customHeight="1" x14ac:dyDescent="0.25">
      <c r="A14" s="19"/>
      <c r="B14" s="46" t="s">
        <v>51</v>
      </c>
      <c r="C14" s="48"/>
      <c r="D14" s="56" t="s">
        <v>65</v>
      </c>
      <c r="E14" s="56"/>
      <c r="F14" s="56"/>
      <c r="G14" s="56"/>
      <c r="H14" s="56"/>
      <c r="I14" s="56"/>
      <c r="J14" s="56"/>
      <c r="K14" s="56"/>
      <c r="L14" s="56"/>
      <c r="M14" s="41"/>
      <c r="N14" s="19"/>
    </row>
    <row r="15" spans="1:14" ht="4.5" customHeight="1" x14ac:dyDescent="0.25">
      <c r="A15" s="19"/>
      <c r="B15" s="43"/>
      <c r="C15" s="44"/>
      <c r="D15" s="45"/>
      <c r="E15" s="45"/>
      <c r="F15" s="45"/>
      <c r="G15" s="45"/>
      <c r="H15" s="45"/>
      <c r="I15" s="45"/>
      <c r="J15" s="45"/>
      <c r="K15" s="45"/>
      <c r="L15" s="45"/>
      <c r="M15" s="41"/>
      <c r="N15" s="19"/>
    </row>
    <row r="16" spans="1:14" ht="14.25" customHeight="1" x14ac:dyDescent="0.25">
      <c r="A16" s="19"/>
      <c r="B16" s="46" t="s">
        <v>50</v>
      </c>
      <c r="C16" s="44"/>
      <c r="D16" s="58">
        <v>273345316</v>
      </c>
      <c r="E16" s="58"/>
      <c r="F16" s="58"/>
      <c r="G16" s="58"/>
      <c r="H16" s="58"/>
      <c r="I16" s="58"/>
      <c r="J16" s="58"/>
      <c r="K16" s="58"/>
      <c r="L16" s="58"/>
      <c r="M16" s="41"/>
      <c r="N16" s="19"/>
    </row>
    <row r="17" spans="1:17" ht="5.0999999999999996" customHeight="1" x14ac:dyDescent="0.25">
      <c r="A17" s="19"/>
      <c r="B17" s="13"/>
      <c r="C17" s="14"/>
      <c r="D17" s="16"/>
      <c r="E17" s="16"/>
      <c r="F17" s="16"/>
      <c r="G17" s="16"/>
      <c r="H17" s="16"/>
      <c r="I17" s="16"/>
      <c r="J17" s="16"/>
      <c r="K17" s="16"/>
      <c r="L17" s="16"/>
      <c r="M17" s="12"/>
      <c r="N17" s="19"/>
    </row>
    <row r="18" spans="1:17" x14ac:dyDescent="0.25">
      <c r="A18" s="19"/>
      <c r="B18" s="46" t="s">
        <v>67</v>
      </c>
      <c r="C18" s="14"/>
      <c r="D18" s="58">
        <v>5806710</v>
      </c>
      <c r="E18" s="58"/>
      <c r="F18" s="58"/>
      <c r="G18" s="58"/>
      <c r="H18" s="58"/>
      <c r="I18" s="58"/>
      <c r="J18" s="58"/>
      <c r="K18" s="58"/>
      <c r="L18" s="58"/>
      <c r="M18" s="12"/>
      <c r="N18" s="19"/>
    </row>
    <row r="19" spans="1:17" ht="5.0999999999999996" customHeight="1" x14ac:dyDescent="0.25">
      <c r="A19" s="19"/>
      <c r="B19" s="13"/>
      <c r="C19" s="14"/>
      <c r="D19" s="16"/>
      <c r="E19" s="16"/>
      <c r="F19" s="16"/>
      <c r="G19" s="16"/>
      <c r="H19" s="16"/>
      <c r="I19" s="16"/>
      <c r="J19" s="16"/>
      <c r="K19" s="16"/>
      <c r="L19" s="16"/>
      <c r="M19" s="12"/>
      <c r="N19" s="19"/>
    </row>
    <row r="20" spans="1:17" x14ac:dyDescent="0.25">
      <c r="A20" s="19"/>
      <c r="B20" s="46" t="s">
        <v>68</v>
      </c>
      <c r="C20" s="14"/>
      <c r="D20" s="58">
        <f>+D22-D18</f>
        <v>365822.75</v>
      </c>
      <c r="E20" s="58"/>
      <c r="F20" s="58"/>
      <c r="G20" s="58"/>
      <c r="H20" s="58"/>
      <c r="I20" s="58"/>
      <c r="J20" s="58"/>
      <c r="K20" s="58"/>
      <c r="L20" s="58"/>
      <c r="M20" s="12"/>
      <c r="N20" s="19"/>
    </row>
    <row r="21" spans="1:17" ht="5.0999999999999996" customHeight="1" x14ac:dyDescent="0.25">
      <c r="A21" s="19"/>
      <c r="B21" s="13"/>
      <c r="C21" s="14"/>
      <c r="D21" s="16"/>
      <c r="E21" s="16"/>
      <c r="F21" s="16"/>
      <c r="G21" s="16"/>
      <c r="H21" s="16"/>
      <c r="I21" s="16"/>
      <c r="J21" s="16"/>
      <c r="K21" s="16"/>
      <c r="L21" s="16"/>
      <c r="M21" s="12"/>
      <c r="N21" s="19"/>
    </row>
    <row r="22" spans="1:17" x14ac:dyDescent="0.25">
      <c r="A22" s="19"/>
      <c r="B22" s="46" t="s">
        <v>69</v>
      </c>
      <c r="C22" s="14"/>
      <c r="D22" s="58">
        <v>6172532.75</v>
      </c>
      <c r="E22" s="58"/>
      <c r="F22" s="58"/>
      <c r="G22" s="58"/>
      <c r="H22" s="58"/>
      <c r="I22" s="58"/>
      <c r="J22" s="58"/>
      <c r="K22" s="58"/>
      <c r="L22" s="58"/>
      <c r="M22" s="12"/>
      <c r="N22" s="19"/>
      <c r="P22" s="53"/>
      <c r="Q22" s="53"/>
    </row>
    <row r="23" spans="1:17" ht="5.0999999999999996" customHeight="1" x14ac:dyDescent="0.25">
      <c r="A23" s="19"/>
      <c r="B23" s="46"/>
      <c r="C23" s="14"/>
      <c r="D23" s="14"/>
      <c r="E23" s="16"/>
      <c r="F23" s="16"/>
      <c r="G23" s="16"/>
      <c r="H23" s="16"/>
      <c r="I23" s="16"/>
      <c r="J23" s="16"/>
      <c r="K23" s="16"/>
      <c r="L23" s="16"/>
      <c r="M23" s="12"/>
      <c r="N23" s="19"/>
      <c r="P23" s="54"/>
      <c r="Q23" s="54"/>
    </row>
    <row r="24" spans="1:17" x14ac:dyDescent="0.25">
      <c r="A24" s="19"/>
      <c r="B24" s="46" t="s">
        <v>70</v>
      </c>
      <c r="C24" s="14"/>
      <c r="D24" s="58">
        <f>+D20*18</f>
        <v>6584809.5</v>
      </c>
      <c r="E24" s="58"/>
      <c r="F24" s="58"/>
      <c r="G24" s="58"/>
      <c r="H24" s="58"/>
      <c r="I24" s="58"/>
      <c r="J24" s="58"/>
      <c r="K24" s="58"/>
      <c r="L24" s="58"/>
      <c r="M24" s="12"/>
      <c r="N24" s="19"/>
      <c r="P24" s="55"/>
      <c r="Q24" s="55"/>
    </row>
    <row r="25" spans="1:17" ht="5.0999999999999996" customHeight="1" x14ac:dyDescent="0.25">
      <c r="A25" s="19"/>
      <c r="B25" s="46"/>
      <c r="C25" s="14"/>
      <c r="D25" s="16"/>
      <c r="E25" s="16"/>
      <c r="F25" s="16"/>
      <c r="G25" s="16"/>
      <c r="H25" s="16"/>
      <c r="I25" s="16"/>
      <c r="J25" s="16"/>
      <c r="K25" s="16"/>
      <c r="L25" s="16"/>
      <c r="M25" s="12"/>
      <c r="N25" s="19"/>
      <c r="P25" s="52"/>
      <c r="Q25" s="52"/>
    </row>
    <row r="26" spans="1:17" x14ac:dyDescent="0.25">
      <c r="A26" s="19"/>
      <c r="B26" s="46" t="s">
        <v>52</v>
      </c>
      <c r="C26" s="14"/>
      <c r="D26" s="58">
        <f>+D22*12</f>
        <v>74070393</v>
      </c>
      <c r="E26" s="58"/>
      <c r="F26" s="58"/>
      <c r="G26" s="58"/>
      <c r="H26" s="58"/>
      <c r="I26" s="58"/>
      <c r="J26" s="58"/>
      <c r="K26" s="58"/>
      <c r="L26" s="58"/>
      <c r="M26" s="12"/>
      <c r="N26" s="19"/>
      <c r="P26" s="51">
        <f>+D22*6</f>
        <v>37035196.5</v>
      </c>
      <c r="Q26" s="51">
        <f>+D22/31*24</f>
        <v>4778735.0322580645</v>
      </c>
    </row>
    <row r="27" spans="1:17" ht="5.25" customHeight="1" x14ac:dyDescent="0.25">
      <c r="A27" s="19"/>
      <c r="B27" s="46"/>
      <c r="C27" s="14"/>
      <c r="D27" s="49"/>
      <c r="E27" s="49"/>
      <c r="F27" s="49"/>
      <c r="G27" s="49"/>
      <c r="H27" s="49"/>
      <c r="I27" s="49"/>
      <c r="J27" s="49"/>
      <c r="K27" s="49"/>
      <c r="L27" s="49"/>
      <c r="M27" s="12"/>
      <c r="N27" s="19"/>
    </row>
    <row r="28" spans="1:17" x14ac:dyDescent="0.25">
      <c r="A28" s="19"/>
      <c r="B28" s="46" t="s">
        <v>71</v>
      </c>
      <c r="C28" s="14"/>
      <c r="D28" s="58">
        <f>+$D$22*6</f>
        <v>37035196.5</v>
      </c>
      <c r="E28" s="58"/>
      <c r="F28" s="58"/>
      <c r="G28" s="58"/>
      <c r="H28" s="58"/>
      <c r="I28" s="58"/>
      <c r="J28" s="58"/>
      <c r="K28" s="58"/>
      <c r="L28" s="58"/>
      <c r="M28" s="12"/>
      <c r="N28" s="19"/>
    </row>
    <row r="29" spans="1:17" ht="8.1" customHeight="1" thickBot="1" x14ac:dyDescent="0.3">
      <c r="A29" s="19"/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19"/>
    </row>
    <row r="30" spans="1:17" ht="8.1" customHeight="1" thickBot="1" x14ac:dyDescent="0.3">
      <c r="A30" s="19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19"/>
    </row>
    <row r="31" spans="1:17" ht="45.75" thickBot="1" x14ac:dyDescent="0.3">
      <c r="A31" s="19"/>
      <c r="B31" s="15" t="s">
        <v>47</v>
      </c>
      <c r="C31" s="27"/>
      <c r="D31" s="65" t="s">
        <v>72</v>
      </c>
      <c r="E31" s="66"/>
      <c r="F31" s="19"/>
      <c r="G31" s="37" t="s">
        <v>49</v>
      </c>
      <c r="H31" s="19"/>
      <c r="I31" s="67" t="s">
        <v>73</v>
      </c>
      <c r="J31" s="68"/>
      <c r="K31" s="19"/>
      <c r="L31" s="67" t="s">
        <v>74</v>
      </c>
      <c r="M31" s="68"/>
      <c r="N31" s="19"/>
    </row>
    <row r="32" spans="1:17" ht="6" hidden="1" customHeight="1" x14ac:dyDescent="0.25">
      <c r="A32" s="19"/>
      <c r="B32" s="27"/>
      <c r="C32" s="27"/>
      <c r="D32" s="19"/>
      <c r="E32" s="19"/>
      <c r="F32" s="19"/>
      <c r="G32" s="35"/>
      <c r="H32" s="19"/>
      <c r="I32" s="19"/>
      <c r="J32" s="19"/>
      <c r="K32" s="19"/>
      <c r="L32" s="19"/>
      <c r="M32" s="19"/>
      <c r="N32" s="19"/>
    </row>
    <row r="33" spans="1:14" hidden="1" x14ac:dyDescent="0.25">
      <c r="A33" s="19"/>
      <c r="B33" s="28" t="s">
        <v>53</v>
      </c>
      <c r="C33" s="28"/>
      <c r="D33" s="19"/>
      <c r="E33" s="19"/>
      <c r="F33" s="19"/>
      <c r="G33" s="35"/>
      <c r="H33" s="19"/>
      <c r="I33" s="19"/>
      <c r="J33" s="19"/>
      <c r="K33" s="19"/>
      <c r="L33" s="19"/>
      <c r="M33" s="19"/>
      <c r="N33" s="19"/>
    </row>
    <row r="34" spans="1:14" hidden="1" x14ac:dyDescent="0.25">
      <c r="A34" s="19"/>
      <c r="B34" s="17" t="s">
        <v>24</v>
      </c>
      <c r="C34" s="23"/>
      <c r="D34" s="57">
        <v>0</v>
      </c>
      <c r="E34" s="57"/>
      <c r="F34" s="29"/>
      <c r="G34" s="42">
        <f>+D34/$D$16</f>
        <v>0</v>
      </c>
      <c r="H34" s="29"/>
      <c r="I34" s="57">
        <f t="shared" ref="I34:I40" si="0">+$D$24*G34</f>
        <v>0</v>
      </c>
      <c r="J34" s="57"/>
      <c r="K34" s="29"/>
      <c r="L34" s="57">
        <f t="shared" ref="L34:L40" si="1">+D34+I34</f>
        <v>0</v>
      </c>
      <c r="M34" s="57"/>
      <c r="N34" s="19"/>
    </row>
    <row r="35" spans="1:14" hidden="1" x14ac:dyDescent="0.25">
      <c r="A35" s="19"/>
      <c r="B35" s="17" t="s">
        <v>28</v>
      </c>
      <c r="C35" s="23"/>
      <c r="D35" s="57">
        <v>0</v>
      </c>
      <c r="E35" s="57"/>
      <c r="F35" s="29"/>
      <c r="G35" s="42">
        <f>+D35/$D$16</f>
        <v>0</v>
      </c>
      <c r="H35" s="29"/>
      <c r="I35" s="57">
        <f t="shared" si="0"/>
        <v>0</v>
      </c>
      <c r="J35" s="57"/>
      <c r="K35" s="29"/>
      <c r="L35" s="57">
        <f t="shared" si="1"/>
        <v>0</v>
      </c>
      <c r="M35" s="57"/>
      <c r="N35" s="19"/>
    </row>
    <row r="36" spans="1:14" hidden="1" x14ac:dyDescent="0.25">
      <c r="A36" s="19"/>
      <c r="B36" s="17" t="s">
        <v>25</v>
      </c>
      <c r="C36" s="23"/>
      <c r="D36" s="57">
        <v>0</v>
      </c>
      <c r="E36" s="57"/>
      <c r="F36" s="29"/>
      <c r="G36" s="42">
        <f>+D36/$D$16</f>
        <v>0</v>
      </c>
      <c r="H36" s="29"/>
      <c r="I36" s="57">
        <f t="shared" si="0"/>
        <v>0</v>
      </c>
      <c r="J36" s="57"/>
      <c r="K36" s="29"/>
      <c r="L36" s="57">
        <f t="shared" si="1"/>
        <v>0</v>
      </c>
      <c r="M36" s="57"/>
      <c r="N36" s="19"/>
    </row>
    <row r="37" spans="1:14" hidden="1" x14ac:dyDescent="0.25">
      <c r="A37" s="19"/>
      <c r="B37" s="17" t="s">
        <v>27</v>
      </c>
      <c r="C37" s="23"/>
      <c r="D37" s="57">
        <v>0</v>
      </c>
      <c r="E37" s="57"/>
      <c r="F37" s="29"/>
      <c r="G37" s="42">
        <f t="shared" ref="G37" si="2">+D37/$D$16</f>
        <v>0</v>
      </c>
      <c r="H37" s="29"/>
      <c r="I37" s="57">
        <f>+$D$24*G37</f>
        <v>0</v>
      </c>
      <c r="J37" s="57"/>
      <c r="K37" s="29"/>
      <c r="L37" s="57">
        <f t="shared" si="1"/>
        <v>0</v>
      </c>
      <c r="M37" s="57"/>
      <c r="N37" s="19"/>
    </row>
    <row r="38" spans="1:14" hidden="1" x14ac:dyDescent="0.25">
      <c r="A38" s="19"/>
      <c r="B38" s="17" t="s">
        <v>26</v>
      </c>
      <c r="C38" s="23"/>
      <c r="D38" s="57">
        <v>0</v>
      </c>
      <c r="E38" s="57"/>
      <c r="F38" s="29"/>
      <c r="G38" s="42">
        <f>+D38/$D$16</f>
        <v>0</v>
      </c>
      <c r="H38" s="29"/>
      <c r="I38" s="57">
        <f>+$D$24*G38</f>
        <v>0</v>
      </c>
      <c r="J38" s="57"/>
      <c r="K38" s="29"/>
      <c r="L38" s="57">
        <f t="shared" si="1"/>
        <v>0</v>
      </c>
      <c r="M38" s="57"/>
      <c r="N38" s="19"/>
    </row>
    <row r="39" spans="1:14" hidden="1" x14ac:dyDescent="0.25">
      <c r="A39" s="19"/>
      <c r="B39" s="17" t="s">
        <v>29</v>
      </c>
      <c r="C39" s="23"/>
      <c r="D39" s="57">
        <v>0</v>
      </c>
      <c r="E39" s="57"/>
      <c r="F39" s="29"/>
      <c r="G39" s="42">
        <f t="shared" ref="G39:G40" si="3">+D39/$D$16</f>
        <v>0</v>
      </c>
      <c r="H39" s="29"/>
      <c r="I39" s="57">
        <f t="shared" si="0"/>
        <v>0</v>
      </c>
      <c r="J39" s="57"/>
      <c r="K39" s="29"/>
      <c r="L39" s="57">
        <f t="shared" si="1"/>
        <v>0</v>
      </c>
      <c r="M39" s="57"/>
      <c r="N39" s="19"/>
    </row>
    <row r="40" spans="1:14" hidden="1" x14ac:dyDescent="0.25">
      <c r="A40" s="19"/>
      <c r="B40" s="17" t="s">
        <v>23</v>
      </c>
      <c r="C40" s="23"/>
      <c r="D40" s="57">
        <v>0</v>
      </c>
      <c r="E40" s="57"/>
      <c r="F40" s="29"/>
      <c r="G40" s="42">
        <f t="shared" si="3"/>
        <v>0</v>
      </c>
      <c r="H40" s="29"/>
      <c r="I40" s="57">
        <f t="shared" si="0"/>
        <v>0</v>
      </c>
      <c r="J40" s="57"/>
      <c r="K40" s="29"/>
      <c r="L40" s="57">
        <f t="shared" si="1"/>
        <v>0</v>
      </c>
      <c r="M40" s="57"/>
      <c r="N40" s="19"/>
    </row>
    <row r="41" spans="1:14" ht="6" customHeight="1" x14ac:dyDescent="0.25">
      <c r="A41" s="19"/>
      <c r="B41" s="23"/>
      <c r="C41" s="23"/>
      <c r="D41" s="29"/>
      <c r="E41" s="29"/>
      <c r="F41" s="29"/>
      <c r="G41" s="36"/>
      <c r="H41" s="29"/>
      <c r="I41" s="29"/>
      <c r="J41" s="29"/>
      <c r="K41" s="29"/>
      <c r="L41" s="29"/>
      <c r="M41" s="29"/>
      <c r="N41" s="19"/>
    </row>
    <row r="42" spans="1:14" x14ac:dyDescent="0.25">
      <c r="A42" s="19"/>
      <c r="B42" s="28" t="s">
        <v>3</v>
      </c>
      <c r="C42" s="28"/>
      <c r="D42" s="29"/>
      <c r="E42" s="29"/>
      <c r="F42" s="29"/>
      <c r="G42" s="36"/>
      <c r="H42" s="29"/>
      <c r="I42" s="29"/>
      <c r="J42" s="29"/>
      <c r="K42" s="29"/>
      <c r="L42" s="29"/>
      <c r="M42" s="29"/>
      <c r="N42" s="19"/>
    </row>
    <row r="43" spans="1:14" x14ac:dyDescent="0.25">
      <c r="A43" s="19"/>
      <c r="B43" s="17" t="s">
        <v>4</v>
      </c>
      <c r="C43" s="30"/>
      <c r="D43" s="57">
        <v>5729309</v>
      </c>
      <c r="E43" s="57"/>
      <c r="F43" s="29"/>
      <c r="G43" s="42">
        <f>+D43/$D$16</f>
        <v>2.0959967720829722E-2</v>
      </c>
      <c r="H43" s="29"/>
      <c r="I43" s="57">
        <f>+$D$24*G43</f>
        <v>138017.39456781291</v>
      </c>
      <c r="J43" s="57"/>
      <c r="K43" s="29"/>
      <c r="L43" s="57">
        <f>+D43+I43</f>
        <v>5867326.3945678128</v>
      </c>
      <c r="M43" s="57"/>
      <c r="N43" s="19"/>
    </row>
    <row r="44" spans="1:14" hidden="1" x14ac:dyDescent="0.25">
      <c r="A44" s="19"/>
      <c r="B44" s="17" t="s">
        <v>6</v>
      </c>
      <c r="C44" s="30"/>
      <c r="D44" s="57">
        <v>0</v>
      </c>
      <c r="E44" s="57"/>
      <c r="F44" s="29"/>
      <c r="G44" s="42">
        <f t="shared" ref="G44:G46" si="4">+D44/$D$16</f>
        <v>0</v>
      </c>
      <c r="H44" s="29"/>
      <c r="I44" s="57">
        <f>+$D$24*G44</f>
        <v>0</v>
      </c>
      <c r="J44" s="57"/>
      <c r="K44" s="29"/>
      <c r="L44" s="57">
        <f>+D44+I44</f>
        <v>0</v>
      </c>
      <c r="M44" s="57"/>
      <c r="N44" s="19"/>
    </row>
    <row r="45" spans="1:14" hidden="1" x14ac:dyDescent="0.25">
      <c r="A45" s="19"/>
      <c r="B45" s="17" t="s">
        <v>7</v>
      </c>
      <c r="C45" s="30"/>
      <c r="D45" s="57">
        <v>0</v>
      </c>
      <c r="E45" s="57"/>
      <c r="F45" s="29"/>
      <c r="G45" s="42">
        <f>+D45/$D$16</f>
        <v>0</v>
      </c>
      <c r="H45" s="29"/>
      <c r="I45" s="57">
        <f>+$D$24*G45</f>
        <v>0</v>
      </c>
      <c r="J45" s="57"/>
      <c r="K45" s="29"/>
      <c r="L45" s="57">
        <f>+D45+I45</f>
        <v>0</v>
      </c>
      <c r="M45" s="57"/>
      <c r="N45" s="19"/>
    </row>
    <row r="46" spans="1:14" hidden="1" x14ac:dyDescent="0.25">
      <c r="A46" s="19"/>
      <c r="B46" s="17" t="s">
        <v>5</v>
      </c>
      <c r="C46" s="30"/>
      <c r="D46" s="57">
        <v>0</v>
      </c>
      <c r="E46" s="57"/>
      <c r="F46" s="29"/>
      <c r="G46" s="42">
        <f t="shared" si="4"/>
        <v>0</v>
      </c>
      <c r="H46" s="29"/>
      <c r="I46" s="57">
        <f>+$D$24*G46</f>
        <v>0</v>
      </c>
      <c r="J46" s="57"/>
      <c r="K46" s="29"/>
      <c r="L46" s="57">
        <f>+D46+I46</f>
        <v>0</v>
      </c>
      <c r="M46" s="57"/>
      <c r="N46" s="19"/>
    </row>
    <row r="47" spans="1:14" ht="6" hidden="1" customHeight="1" x14ac:dyDescent="0.25">
      <c r="A47" s="19"/>
      <c r="B47" s="23"/>
      <c r="C47" s="23"/>
      <c r="D47" s="29"/>
      <c r="E47" s="29"/>
      <c r="F47" s="29"/>
      <c r="G47" s="36"/>
      <c r="H47" s="29"/>
      <c r="I47" s="29"/>
      <c r="J47" s="29"/>
      <c r="K47" s="29"/>
      <c r="L47" s="29"/>
      <c r="M47" s="29"/>
      <c r="N47" s="19"/>
    </row>
    <row r="48" spans="1:14" hidden="1" x14ac:dyDescent="0.25">
      <c r="A48" s="19"/>
      <c r="B48" s="28" t="s">
        <v>54</v>
      </c>
      <c r="C48" s="28"/>
      <c r="D48" s="29"/>
      <c r="E48" s="29"/>
      <c r="F48" s="29"/>
      <c r="G48" s="36"/>
      <c r="H48" s="29"/>
      <c r="I48" s="29"/>
      <c r="J48" s="29"/>
      <c r="K48" s="29"/>
      <c r="L48" s="29"/>
      <c r="M48" s="29"/>
      <c r="N48" s="19"/>
    </row>
    <row r="49" spans="1:14" hidden="1" x14ac:dyDescent="0.25">
      <c r="A49" s="19"/>
      <c r="B49" s="17" t="s">
        <v>30</v>
      </c>
      <c r="C49" s="30"/>
      <c r="D49" s="57">
        <v>0</v>
      </c>
      <c r="E49" s="57"/>
      <c r="F49" s="29"/>
      <c r="G49" s="42">
        <f>+D49/$D$16</f>
        <v>0</v>
      </c>
      <c r="H49" s="29"/>
      <c r="I49" s="57">
        <f t="shared" ref="I49:I56" si="5">+$D$24*G49</f>
        <v>0</v>
      </c>
      <c r="J49" s="57"/>
      <c r="K49" s="29"/>
      <c r="L49" s="57">
        <f t="shared" ref="L49:L56" si="6">+D49+I49</f>
        <v>0</v>
      </c>
      <c r="M49" s="57"/>
      <c r="N49" s="19"/>
    </row>
    <row r="50" spans="1:14" hidden="1" x14ac:dyDescent="0.25">
      <c r="A50" s="19"/>
      <c r="B50" s="17" t="s">
        <v>35</v>
      </c>
      <c r="C50" s="30"/>
      <c r="D50" s="57">
        <v>0</v>
      </c>
      <c r="E50" s="57"/>
      <c r="F50" s="29"/>
      <c r="G50" s="42">
        <f t="shared" ref="G50:G56" si="7">+D50/$D$16</f>
        <v>0</v>
      </c>
      <c r="H50" s="29"/>
      <c r="I50" s="57">
        <f t="shared" si="5"/>
        <v>0</v>
      </c>
      <c r="J50" s="57"/>
      <c r="K50" s="29"/>
      <c r="L50" s="57">
        <f t="shared" si="6"/>
        <v>0</v>
      </c>
      <c r="M50" s="57"/>
      <c r="N50" s="19"/>
    </row>
    <row r="51" spans="1:14" hidden="1" x14ac:dyDescent="0.25">
      <c r="A51" s="19"/>
      <c r="B51" s="17" t="s">
        <v>33</v>
      </c>
      <c r="C51" s="30"/>
      <c r="D51" s="57">
        <v>0</v>
      </c>
      <c r="E51" s="57"/>
      <c r="F51" s="29"/>
      <c r="G51" s="42">
        <f t="shared" si="7"/>
        <v>0</v>
      </c>
      <c r="H51" s="29"/>
      <c r="I51" s="57">
        <f t="shared" si="5"/>
        <v>0</v>
      </c>
      <c r="J51" s="57"/>
      <c r="K51" s="29"/>
      <c r="L51" s="57">
        <f t="shared" si="6"/>
        <v>0</v>
      </c>
      <c r="M51" s="57"/>
      <c r="N51" s="19"/>
    </row>
    <row r="52" spans="1:14" hidden="1" x14ac:dyDescent="0.25">
      <c r="A52" s="19"/>
      <c r="B52" s="17" t="s">
        <v>36</v>
      </c>
      <c r="C52" s="30"/>
      <c r="D52" s="57">
        <v>0</v>
      </c>
      <c r="E52" s="57"/>
      <c r="F52" s="29"/>
      <c r="G52" s="42">
        <f t="shared" si="7"/>
        <v>0</v>
      </c>
      <c r="H52" s="29"/>
      <c r="I52" s="57">
        <f t="shared" si="5"/>
        <v>0</v>
      </c>
      <c r="J52" s="57"/>
      <c r="K52" s="29"/>
      <c r="L52" s="57">
        <f t="shared" si="6"/>
        <v>0</v>
      </c>
      <c r="M52" s="57"/>
      <c r="N52" s="19"/>
    </row>
    <row r="53" spans="1:14" hidden="1" x14ac:dyDescent="0.25">
      <c r="A53" s="19"/>
      <c r="B53" s="18" t="s">
        <v>34</v>
      </c>
      <c r="C53" s="30"/>
      <c r="D53" s="57">
        <v>0</v>
      </c>
      <c r="E53" s="57"/>
      <c r="F53" s="29"/>
      <c r="G53" s="42">
        <f t="shared" si="7"/>
        <v>0</v>
      </c>
      <c r="H53" s="29"/>
      <c r="I53" s="57">
        <f t="shared" si="5"/>
        <v>0</v>
      </c>
      <c r="J53" s="57"/>
      <c r="K53" s="29"/>
      <c r="L53" s="57">
        <f t="shared" si="6"/>
        <v>0</v>
      </c>
      <c r="M53" s="57"/>
      <c r="N53" s="19"/>
    </row>
    <row r="54" spans="1:14" hidden="1" x14ac:dyDescent="0.25">
      <c r="A54" s="19"/>
      <c r="B54" s="18" t="s">
        <v>37</v>
      </c>
      <c r="C54" s="31"/>
      <c r="D54" s="57">
        <v>0</v>
      </c>
      <c r="E54" s="57"/>
      <c r="F54" s="29"/>
      <c r="G54" s="42">
        <f t="shared" si="7"/>
        <v>0</v>
      </c>
      <c r="H54" s="29"/>
      <c r="I54" s="57">
        <f t="shared" si="5"/>
        <v>0</v>
      </c>
      <c r="J54" s="57"/>
      <c r="K54" s="29"/>
      <c r="L54" s="57">
        <f t="shared" si="6"/>
        <v>0</v>
      </c>
      <c r="M54" s="57"/>
      <c r="N54" s="19"/>
    </row>
    <row r="55" spans="1:14" hidden="1" x14ac:dyDescent="0.25">
      <c r="A55" s="19"/>
      <c r="B55" s="18" t="s">
        <v>32</v>
      </c>
      <c r="C55" s="31"/>
      <c r="D55" s="57">
        <v>0</v>
      </c>
      <c r="E55" s="57"/>
      <c r="F55" s="29"/>
      <c r="G55" s="42">
        <f t="shared" si="7"/>
        <v>0</v>
      </c>
      <c r="H55" s="29"/>
      <c r="I55" s="57">
        <f t="shared" si="5"/>
        <v>0</v>
      </c>
      <c r="J55" s="57"/>
      <c r="K55" s="29"/>
      <c r="L55" s="57">
        <f t="shared" si="6"/>
        <v>0</v>
      </c>
      <c r="M55" s="57"/>
      <c r="N55" s="19"/>
    </row>
    <row r="56" spans="1:14" hidden="1" x14ac:dyDescent="0.25">
      <c r="A56" s="19"/>
      <c r="B56" s="18" t="s">
        <v>31</v>
      </c>
      <c r="C56" s="31"/>
      <c r="D56" s="57">
        <v>0</v>
      </c>
      <c r="E56" s="57"/>
      <c r="F56" s="29"/>
      <c r="G56" s="42">
        <f t="shared" si="7"/>
        <v>0</v>
      </c>
      <c r="H56" s="29"/>
      <c r="I56" s="57">
        <f t="shared" si="5"/>
        <v>0</v>
      </c>
      <c r="J56" s="57"/>
      <c r="K56" s="29"/>
      <c r="L56" s="57">
        <f t="shared" si="6"/>
        <v>0</v>
      </c>
      <c r="M56" s="57"/>
      <c r="N56" s="19"/>
    </row>
    <row r="57" spans="1:14" ht="6" customHeight="1" x14ac:dyDescent="0.25">
      <c r="A57" s="19"/>
      <c r="B57" s="23"/>
      <c r="C57" s="23"/>
      <c r="D57" s="29"/>
      <c r="E57" s="29"/>
      <c r="F57" s="29"/>
      <c r="G57" s="36"/>
      <c r="H57" s="29"/>
      <c r="I57" s="29"/>
      <c r="J57" s="29"/>
      <c r="K57" s="29"/>
      <c r="L57" s="29"/>
      <c r="M57" s="29"/>
      <c r="N57" s="19"/>
    </row>
    <row r="58" spans="1:14" x14ac:dyDescent="0.25">
      <c r="A58" s="19"/>
      <c r="B58" s="28" t="s">
        <v>55</v>
      </c>
      <c r="C58" s="28"/>
      <c r="D58" s="29"/>
      <c r="E58" s="29"/>
      <c r="F58" s="29"/>
      <c r="G58" s="36"/>
      <c r="H58" s="29"/>
      <c r="I58" s="29"/>
      <c r="J58" s="29"/>
      <c r="K58" s="29"/>
      <c r="L58" s="29"/>
      <c r="M58" s="29"/>
      <c r="N58" s="19"/>
    </row>
    <row r="59" spans="1:14" hidden="1" x14ac:dyDescent="0.25">
      <c r="A59" s="19"/>
      <c r="B59" s="17" t="s">
        <v>10</v>
      </c>
      <c r="C59" s="30"/>
      <c r="D59" s="57">
        <v>0</v>
      </c>
      <c r="E59" s="57"/>
      <c r="F59" s="29"/>
      <c r="G59" s="42">
        <f>+D59/$D$16</f>
        <v>0</v>
      </c>
      <c r="H59" s="29"/>
      <c r="I59" s="57">
        <f t="shared" ref="I59:I66" si="8">+$D$24*G59</f>
        <v>0</v>
      </c>
      <c r="J59" s="57"/>
      <c r="K59" s="29"/>
      <c r="L59" s="57">
        <f t="shared" ref="L59:L66" si="9">+D59+I59</f>
        <v>0</v>
      </c>
      <c r="M59" s="57"/>
      <c r="N59" s="19"/>
    </row>
    <row r="60" spans="1:14" hidden="1" x14ac:dyDescent="0.25">
      <c r="A60" s="19"/>
      <c r="B60" s="17" t="s">
        <v>14</v>
      </c>
      <c r="C60" s="30"/>
      <c r="D60" s="57">
        <v>0</v>
      </c>
      <c r="E60" s="57"/>
      <c r="F60" s="29"/>
      <c r="G60" s="42">
        <f t="shared" ref="G60:G66" si="10">+D60/$D$16</f>
        <v>0</v>
      </c>
      <c r="H60" s="29"/>
      <c r="I60" s="57">
        <f t="shared" si="8"/>
        <v>0</v>
      </c>
      <c r="J60" s="57"/>
      <c r="K60" s="29"/>
      <c r="L60" s="57">
        <f t="shared" si="9"/>
        <v>0</v>
      </c>
      <c r="M60" s="57"/>
      <c r="N60" s="19"/>
    </row>
    <row r="61" spans="1:14" hidden="1" x14ac:dyDescent="0.25">
      <c r="A61" s="19"/>
      <c r="B61" s="17" t="s">
        <v>8</v>
      </c>
      <c r="C61" s="30"/>
      <c r="D61" s="57">
        <v>0</v>
      </c>
      <c r="E61" s="57"/>
      <c r="F61" s="29"/>
      <c r="G61" s="42">
        <f t="shared" si="10"/>
        <v>0</v>
      </c>
      <c r="H61" s="29"/>
      <c r="I61" s="57">
        <f t="shared" si="8"/>
        <v>0</v>
      </c>
      <c r="J61" s="57"/>
      <c r="K61" s="29"/>
      <c r="L61" s="57">
        <f t="shared" si="9"/>
        <v>0</v>
      </c>
      <c r="M61" s="57"/>
      <c r="N61" s="19"/>
    </row>
    <row r="62" spans="1:14" x14ac:dyDescent="0.25">
      <c r="A62" s="19"/>
      <c r="B62" s="17" t="s">
        <v>11</v>
      </c>
      <c r="C62" s="30"/>
      <c r="D62" s="57">
        <v>1992460</v>
      </c>
      <c r="E62" s="57"/>
      <c r="F62" s="29"/>
      <c r="G62" s="42">
        <f t="shared" si="10"/>
        <v>7.2891682548531398E-3</v>
      </c>
      <c r="H62" s="29"/>
      <c r="I62" s="57">
        <f t="shared" si="8"/>
        <v>47997.784371655376</v>
      </c>
      <c r="J62" s="57"/>
      <c r="K62" s="29"/>
      <c r="L62" s="57">
        <f>+D62+I62</f>
        <v>2040457.7843716554</v>
      </c>
      <c r="M62" s="57"/>
      <c r="N62" s="19"/>
    </row>
    <row r="63" spans="1:14" hidden="1" x14ac:dyDescent="0.25">
      <c r="A63" s="19"/>
      <c r="B63" s="17" t="s">
        <v>12</v>
      </c>
      <c r="C63" s="30"/>
      <c r="D63" s="57">
        <v>0</v>
      </c>
      <c r="E63" s="57"/>
      <c r="F63" s="29"/>
      <c r="G63" s="42">
        <f t="shared" si="10"/>
        <v>0</v>
      </c>
      <c r="H63" s="29"/>
      <c r="I63" s="57">
        <f t="shared" si="8"/>
        <v>0</v>
      </c>
      <c r="J63" s="57"/>
      <c r="K63" s="29"/>
      <c r="L63" s="57">
        <f t="shared" si="9"/>
        <v>0</v>
      </c>
      <c r="M63" s="57"/>
      <c r="N63" s="19"/>
    </row>
    <row r="64" spans="1:14" hidden="1" x14ac:dyDescent="0.25">
      <c r="A64" s="19"/>
      <c r="B64" s="17" t="s">
        <v>9</v>
      </c>
      <c r="C64" s="30"/>
      <c r="D64" s="57">
        <v>0</v>
      </c>
      <c r="E64" s="57"/>
      <c r="F64" s="29"/>
      <c r="G64" s="42">
        <f t="shared" si="10"/>
        <v>0</v>
      </c>
      <c r="H64" s="29"/>
      <c r="I64" s="57">
        <f t="shared" ref="I64" si="11">+$D$24*G64</f>
        <v>0</v>
      </c>
      <c r="J64" s="57"/>
      <c r="K64" s="29"/>
      <c r="L64" s="57">
        <f t="shared" ref="L64" si="12">+D64+I64</f>
        <v>0</v>
      </c>
      <c r="M64" s="57"/>
      <c r="N64" s="19"/>
    </row>
    <row r="65" spans="1:14" hidden="1" x14ac:dyDescent="0.25">
      <c r="A65" s="19"/>
      <c r="B65" s="17" t="s">
        <v>56</v>
      </c>
      <c r="C65" s="30"/>
      <c r="D65" s="57">
        <v>0</v>
      </c>
      <c r="E65" s="57"/>
      <c r="F65" s="29"/>
      <c r="G65" s="42">
        <f t="shared" si="10"/>
        <v>0</v>
      </c>
      <c r="H65" s="29"/>
      <c r="I65" s="57">
        <f t="shared" si="8"/>
        <v>0</v>
      </c>
      <c r="J65" s="57"/>
      <c r="K65" s="29"/>
      <c r="L65" s="57">
        <f t="shared" si="9"/>
        <v>0</v>
      </c>
      <c r="M65" s="57"/>
      <c r="N65" s="19"/>
    </row>
    <row r="66" spans="1:14" hidden="1" x14ac:dyDescent="0.25">
      <c r="A66" s="19"/>
      <c r="B66" s="18" t="s">
        <v>13</v>
      </c>
      <c r="C66" s="30"/>
      <c r="D66" s="57">
        <v>0</v>
      </c>
      <c r="E66" s="57"/>
      <c r="F66" s="29"/>
      <c r="G66" s="42">
        <f t="shared" si="10"/>
        <v>0</v>
      </c>
      <c r="H66" s="29"/>
      <c r="I66" s="57">
        <f t="shared" si="8"/>
        <v>0</v>
      </c>
      <c r="J66" s="57"/>
      <c r="K66" s="29"/>
      <c r="L66" s="57">
        <f t="shared" si="9"/>
        <v>0</v>
      </c>
      <c r="M66" s="57"/>
      <c r="N66" s="19"/>
    </row>
    <row r="67" spans="1:14" ht="6" hidden="1" customHeight="1" x14ac:dyDescent="0.25">
      <c r="A67" s="19"/>
      <c r="B67" s="32"/>
      <c r="C67" s="32"/>
      <c r="D67" s="29"/>
      <c r="E67" s="29"/>
      <c r="F67" s="29"/>
      <c r="G67" s="36"/>
      <c r="H67" s="29"/>
      <c r="I67" s="29"/>
      <c r="J67" s="29"/>
      <c r="K67" s="29"/>
      <c r="L67" s="29"/>
      <c r="M67" s="29"/>
      <c r="N67" s="19"/>
    </row>
    <row r="68" spans="1:14" hidden="1" x14ac:dyDescent="0.25">
      <c r="A68" s="19"/>
      <c r="B68" s="28" t="s">
        <v>57</v>
      </c>
      <c r="C68" s="28"/>
      <c r="D68" s="29"/>
      <c r="E68" s="29"/>
      <c r="F68" s="29"/>
      <c r="G68" s="36"/>
      <c r="H68" s="29"/>
      <c r="I68" s="29"/>
      <c r="J68" s="29"/>
      <c r="K68" s="29"/>
      <c r="L68" s="29"/>
      <c r="M68" s="29"/>
      <c r="N68" s="19"/>
    </row>
    <row r="69" spans="1:14" hidden="1" x14ac:dyDescent="0.25">
      <c r="A69" s="19"/>
      <c r="B69" s="18" t="s">
        <v>58</v>
      </c>
      <c r="C69" s="31"/>
      <c r="D69" s="57">
        <v>0</v>
      </c>
      <c r="E69" s="57"/>
      <c r="F69" s="29"/>
      <c r="G69" s="42">
        <f t="shared" ref="G69" si="13">+D69/$D$16</f>
        <v>0</v>
      </c>
      <c r="H69" s="29"/>
      <c r="I69" s="57">
        <f t="shared" ref="I69" si="14">+$D$24*G69</f>
        <v>0</v>
      </c>
      <c r="J69" s="57"/>
      <c r="K69" s="29"/>
      <c r="L69" s="57">
        <f t="shared" ref="L69" si="15">+D69+I69</f>
        <v>0</v>
      </c>
      <c r="M69" s="57"/>
      <c r="N69" s="19"/>
    </row>
    <row r="70" spans="1:14" ht="6" hidden="1" customHeight="1" x14ac:dyDescent="0.25">
      <c r="A70" s="19"/>
      <c r="B70" s="32"/>
      <c r="C70" s="32"/>
      <c r="D70" s="29"/>
      <c r="E70" s="29"/>
      <c r="F70" s="29"/>
      <c r="G70" s="36"/>
      <c r="H70" s="29"/>
      <c r="I70" s="29"/>
      <c r="J70" s="29"/>
      <c r="K70" s="29"/>
      <c r="L70" s="29"/>
      <c r="M70" s="29"/>
      <c r="N70" s="19"/>
    </row>
    <row r="71" spans="1:14" hidden="1" x14ac:dyDescent="0.25">
      <c r="A71" s="19"/>
      <c r="B71" s="28" t="s">
        <v>38</v>
      </c>
      <c r="C71" s="28"/>
      <c r="D71" s="29"/>
      <c r="E71" s="29"/>
      <c r="F71" s="29"/>
      <c r="G71" s="36"/>
      <c r="H71" s="29"/>
      <c r="I71" s="29"/>
      <c r="J71" s="29"/>
      <c r="K71" s="29"/>
      <c r="L71" s="29"/>
      <c r="M71" s="29"/>
      <c r="N71" s="19"/>
    </row>
    <row r="72" spans="1:14" ht="15" hidden="1" customHeight="1" x14ac:dyDescent="0.25">
      <c r="A72" s="19"/>
      <c r="B72" s="18" t="s">
        <v>59</v>
      </c>
      <c r="C72" s="31"/>
      <c r="D72" s="57">
        <v>0</v>
      </c>
      <c r="E72" s="57"/>
      <c r="F72" s="29"/>
      <c r="G72" s="42">
        <f t="shared" ref="G72:G74" si="16">+D72/$D$16</f>
        <v>0</v>
      </c>
      <c r="H72" s="29"/>
      <c r="I72" s="57">
        <f t="shared" ref="I72:I74" si="17">+$D$24*G72</f>
        <v>0</v>
      </c>
      <c r="J72" s="57"/>
      <c r="K72" s="29"/>
      <c r="L72" s="57">
        <f>+D72+I72</f>
        <v>0</v>
      </c>
      <c r="M72" s="57"/>
      <c r="N72" s="19"/>
    </row>
    <row r="73" spans="1:14" hidden="1" x14ac:dyDescent="0.25">
      <c r="A73" s="19"/>
      <c r="B73" s="17" t="s">
        <v>40</v>
      </c>
      <c r="C73" s="30"/>
      <c r="D73" s="57">
        <v>0</v>
      </c>
      <c r="E73" s="57"/>
      <c r="F73" s="29"/>
      <c r="G73" s="42">
        <f t="shared" si="16"/>
        <v>0</v>
      </c>
      <c r="H73" s="29"/>
      <c r="I73" s="57">
        <f t="shared" si="17"/>
        <v>0</v>
      </c>
      <c r="J73" s="57"/>
      <c r="K73" s="29"/>
      <c r="L73" s="57">
        <f>+D73+I73</f>
        <v>0</v>
      </c>
      <c r="M73" s="57"/>
      <c r="N73" s="19"/>
    </row>
    <row r="74" spans="1:14" hidden="1" x14ac:dyDescent="0.25">
      <c r="A74" s="19"/>
      <c r="B74" s="18" t="s">
        <v>39</v>
      </c>
      <c r="C74" s="31"/>
      <c r="D74" s="57">
        <v>0</v>
      </c>
      <c r="E74" s="57"/>
      <c r="F74" s="29"/>
      <c r="G74" s="42">
        <f t="shared" si="16"/>
        <v>0</v>
      </c>
      <c r="H74" s="29"/>
      <c r="I74" s="57">
        <f t="shared" si="17"/>
        <v>0</v>
      </c>
      <c r="J74" s="57"/>
      <c r="K74" s="29"/>
      <c r="L74" s="57">
        <f>+D74+I74</f>
        <v>0</v>
      </c>
      <c r="M74" s="57"/>
      <c r="N74" s="19"/>
    </row>
    <row r="75" spans="1:14" ht="6" hidden="1" customHeight="1" x14ac:dyDescent="0.25">
      <c r="A75" s="19"/>
      <c r="B75" s="32"/>
      <c r="C75" s="32"/>
      <c r="D75" s="29"/>
      <c r="E75" s="29"/>
      <c r="F75" s="29"/>
      <c r="G75" s="36"/>
      <c r="H75" s="29"/>
      <c r="I75" s="29"/>
      <c r="J75" s="29"/>
      <c r="K75" s="29"/>
      <c r="L75" s="29"/>
      <c r="M75" s="29"/>
      <c r="N75" s="19"/>
    </row>
    <row r="76" spans="1:14" hidden="1" x14ac:dyDescent="0.25">
      <c r="A76" s="19"/>
      <c r="B76" s="28" t="s">
        <v>42</v>
      </c>
      <c r="C76" s="28"/>
      <c r="D76" s="29"/>
      <c r="E76" s="29"/>
      <c r="F76" s="29"/>
      <c r="G76" s="36"/>
      <c r="H76" s="29"/>
      <c r="I76" s="29"/>
      <c r="J76" s="29"/>
      <c r="K76" s="29"/>
      <c r="L76" s="29"/>
      <c r="M76" s="29"/>
      <c r="N76" s="19"/>
    </row>
    <row r="77" spans="1:14" hidden="1" x14ac:dyDescent="0.25">
      <c r="A77" s="19"/>
      <c r="B77" s="18" t="s">
        <v>43</v>
      </c>
      <c r="C77" s="31"/>
      <c r="D77" s="57">
        <v>0</v>
      </c>
      <c r="E77" s="57"/>
      <c r="F77" s="29"/>
      <c r="G77" s="42">
        <f t="shared" ref="G77" si="18">+D77/$D$16</f>
        <v>0</v>
      </c>
      <c r="H77" s="29"/>
      <c r="I77" s="57">
        <f t="shared" ref="I77" si="19">+$D$24*G77</f>
        <v>0</v>
      </c>
      <c r="J77" s="57"/>
      <c r="K77" s="29"/>
      <c r="L77" s="57">
        <f>+D77+I77</f>
        <v>0</v>
      </c>
      <c r="M77" s="57"/>
      <c r="N77" s="19"/>
    </row>
    <row r="78" spans="1:14" ht="6" hidden="1" customHeight="1" x14ac:dyDescent="0.25">
      <c r="A78" s="19"/>
      <c r="B78" s="31"/>
      <c r="C78" s="31"/>
      <c r="D78" s="29"/>
      <c r="E78" s="29"/>
      <c r="F78" s="29"/>
      <c r="G78" s="36"/>
      <c r="H78" s="29"/>
      <c r="I78" s="29"/>
      <c r="J78" s="29"/>
      <c r="K78" s="29"/>
      <c r="L78" s="29"/>
      <c r="M78" s="29"/>
      <c r="N78" s="19"/>
    </row>
    <row r="79" spans="1:14" hidden="1" x14ac:dyDescent="0.25">
      <c r="A79" s="19"/>
      <c r="B79" s="28" t="s">
        <v>60</v>
      </c>
      <c r="C79" s="28"/>
      <c r="D79" s="29"/>
      <c r="E79" s="29"/>
      <c r="F79" s="29"/>
      <c r="G79" s="36"/>
      <c r="H79" s="29"/>
      <c r="I79" s="29"/>
      <c r="J79" s="29"/>
      <c r="K79" s="29"/>
      <c r="L79" s="29"/>
      <c r="M79" s="29"/>
      <c r="N79" s="19"/>
    </row>
    <row r="80" spans="1:14" hidden="1" x14ac:dyDescent="0.25">
      <c r="A80" s="19"/>
      <c r="B80" s="18" t="s">
        <v>41</v>
      </c>
      <c r="C80" s="31"/>
      <c r="D80" s="57">
        <v>0</v>
      </c>
      <c r="E80" s="57"/>
      <c r="F80" s="29"/>
      <c r="G80" s="42">
        <f>+D80/$D$16</f>
        <v>0</v>
      </c>
      <c r="H80" s="29"/>
      <c r="I80" s="57">
        <f t="shared" ref="I80" si="20">+$D$24*G80</f>
        <v>0</v>
      </c>
      <c r="J80" s="57"/>
      <c r="K80" s="29"/>
      <c r="L80" s="57">
        <f>+D80+I80</f>
        <v>0</v>
      </c>
      <c r="M80" s="57"/>
      <c r="N80" s="19"/>
    </row>
    <row r="81" spans="1:14" ht="6" hidden="1" customHeight="1" x14ac:dyDescent="0.25">
      <c r="A81" s="19"/>
      <c r="B81" s="31"/>
      <c r="C81" s="31"/>
      <c r="D81" s="29"/>
      <c r="E81" s="29"/>
      <c r="F81" s="29"/>
      <c r="G81" s="36"/>
      <c r="H81" s="29"/>
      <c r="I81" s="29"/>
      <c r="J81" s="29"/>
      <c r="K81" s="29"/>
      <c r="L81" s="29"/>
      <c r="M81" s="29"/>
      <c r="N81" s="19"/>
    </row>
    <row r="82" spans="1:14" hidden="1" x14ac:dyDescent="0.25">
      <c r="A82" s="19"/>
      <c r="B82" s="28" t="s">
        <v>15</v>
      </c>
      <c r="C82" s="28"/>
      <c r="D82" s="29"/>
      <c r="E82" s="29"/>
      <c r="F82" s="29"/>
      <c r="G82" s="36"/>
      <c r="H82" s="29"/>
      <c r="I82" s="29"/>
      <c r="J82" s="29"/>
      <c r="K82" s="29"/>
      <c r="L82" s="29"/>
      <c r="M82" s="29"/>
      <c r="N82" s="19"/>
    </row>
    <row r="83" spans="1:14" hidden="1" x14ac:dyDescent="0.25">
      <c r="A83" s="19"/>
      <c r="B83" s="17" t="s">
        <v>17</v>
      </c>
      <c r="C83" s="31"/>
      <c r="D83" s="57">
        <v>0</v>
      </c>
      <c r="E83" s="57"/>
      <c r="F83" s="29"/>
      <c r="G83" s="42">
        <f t="shared" ref="G83:G89" si="21">+D83/$D$16</f>
        <v>0</v>
      </c>
      <c r="H83" s="29"/>
      <c r="I83" s="57">
        <f>+$D$24*G83</f>
        <v>0</v>
      </c>
      <c r="J83" s="57"/>
      <c r="K83" s="29"/>
      <c r="L83" s="57">
        <f t="shared" ref="L83:L89" si="22">+D83+I83</f>
        <v>0</v>
      </c>
      <c r="M83" s="57"/>
      <c r="N83" s="19"/>
    </row>
    <row r="84" spans="1:14" hidden="1" x14ac:dyDescent="0.25">
      <c r="A84" s="19"/>
      <c r="B84" s="17" t="s">
        <v>21</v>
      </c>
      <c r="C84" s="31"/>
      <c r="D84" s="57">
        <v>0</v>
      </c>
      <c r="E84" s="57"/>
      <c r="F84" s="29"/>
      <c r="G84" s="42">
        <f t="shared" si="21"/>
        <v>0</v>
      </c>
      <c r="H84" s="29"/>
      <c r="I84" s="57">
        <f t="shared" ref="I84:I89" si="23">+$D$24*G84</f>
        <v>0</v>
      </c>
      <c r="J84" s="57"/>
      <c r="K84" s="29"/>
      <c r="L84" s="57">
        <f t="shared" si="22"/>
        <v>0</v>
      </c>
      <c r="M84" s="57"/>
      <c r="N84" s="19"/>
    </row>
    <row r="85" spans="1:14" hidden="1" x14ac:dyDescent="0.25">
      <c r="A85" s="19"/>
      <c r="B85" s="17" t="s">
        <v>22</v>
      </c>
      <c r="C85" s="31"/>
      <c r="D85" s="57">
        <v>0</v>
      </c>
      <c r="E85" s="57"/>
      <c r="F85" s="29"/>
      <c r="G85" s="42">
        <f t="shared" si="21"/>
        <v>0</v>
      </c>
      <c r="H85" s="29"/>
      <c r="I85" s="57">
        <f t="shared" si="23"/>
        <v>0</v>
      </c>
      <c r="J85" s="57"/>
      <c r="K85" s="29"/>
      <c r="L85" s="57">
        <f t="shared" si="22"/>
        <v>0</v>
      </c>
      <c r="M85" s="57"/>
      <c r="N85" s="19"/>
    </row>
    <row r="86" spans="1:14" hidden="1" x14ac:dyDescent="0.25">
      <c r="A86" s="19"/>
      <c r="B86" s="17" t="s">
        <v>16</v>
      </c>
      <c r="C86" s="31"/>
      <c r="D86" s="57">
        <v>0</v>
      </c>
      <c r="E86" s="57"/>
      <c r="F86" s="29"/>
      <c r="G86" s="42">
        <f t="shared" si="21"/>
        <v>0</v>
      </c>
      <c r="H86" s="29"/>
      <c r="I86" s="57">
        <f t="shared" si="23"/>
        <v>0</v>
      </c>
      <c r="J86" s="57"/>
      <c r="K86" s="29"/>
      <c r="L86" s="57">
        <f t="shared" si="22"/>
        <v>0</v>
      </c>
      <c r="M86" s="57"/>
      <c r="N86" s="19"/>
    </row>
    <row r="87" spans="1:14" hidden="1" x14ac:dyDescent="0.25">
      <c r="A87" s="19"/>
      <c r="B87" s="17" t="s">
        <v>18</v>
      </c>
      <c r="C87" s="31"/>
      <c r="D87" s="57">
        <v>0</v>
      </c>
      <c r="E87" s="57"/>
      <c r="F87" s="29"/>
      <c r="G87" s="42">
        <f t="shared" si="21"/>
        <v>0</v>
      </c>
      <c r="H87" s="29"/>
      <c r="I87" s="57">
        <f t="shared" si="23"/>
        <v>0</v>
      </c>
      <c r="J87" s="57"/>
      <c r="K87" s="29"/>
      <c r="L87" s="57">
        <f t="shared" si="22"/>
        <v>0</v>
      </c>
      <c r="M87" s="57"/>
      <c r="N87" s="19"/>
    </row>
    <row r="88" spans="1:14" hidden="1" x14ac:dyDescent="0.25">
      <c r="A88" s="19"/>
      <c r="B88" s="17" t="s">
        <v>20</v>
      </c>
      <c r="C88" s="31"/>
      <c r="D88" s="57">
        <v>0</v>
      </c>
      <c r="E88" s="57"/>
      <c r="F88" s="29"/>
      <c r="G88" s="42">
        <f t="shared" si="21"/>
        <v>0</v>
      </c>
      <c r="H88" s="29"/>
      <c r="I88" s="57">
        <f t="shared" si="23"/>
        <v>0</v>
      </c>
      <c r="J88" s="57"/>
      <c r="K88" s="29"/>
      <c r="L88" s="57">
        <f t="shared" si="22"/>
        <v>0</v>
      </c>
      <c r="M88" s="57"/>
      <c r="N88" s="19"/>
    </row>
    <row r="89" spans="1:14" hidden="1" x14ac:dyDescent="0.25">
      <c r="A89" s="19"/>
      <c r="B89" s="17" t="s">
        <v>19</v>
      </c>
      <c r="C89" s="31"/>
      <c r="D89" s="57">
        <v>0</v>
      </c>
      <c r="E89" s="57"/>
      <c r="F89" s="29"/>
      <c r="G89" s="42">
        <f t="shared" si="21"/>
        <v>0</v>
      </c>
      <c r="H89" s="29"/>
      <c r="I89" s="57">
        <f t="shared" si="23"/>
        <v>0</v>
      </c>
      <c r="J89" s="57"/>
      <c r="K89" s="29"/>
      <c r="L89" s="57">
        <f t="shared" si="22"/>
        <v>0</v>
      </c>
      <c r="M89" s="57"/>
      <c r="N89" s="19"/>
    </row>
    <row r="90" spans="1:14" ht="6" customHeight="1" x14ac:dyDescent="0.25">
      <c r="A90" s="19"/>
      <c r="B90" s="31"/>
      <c r="C90" s="31"/>
      <c r="D90" s="29"/>
      <c r="E90" s="29"/>
      <c r="F90" s="29"/>
      <c r="G90" s="36"/>
      <c r="H90" s="29"/>
      <c r="I90" s="29"/>
      <c r="J90" s="29"/>
      <c r="K90" s="29"/>
      <c r="L90" s="29"/>
      <c r="M90" s="29"/>
      <c r="N90" s="19"/>
    </row>
    <row r="91" spans="1:14" x14ac:dyDescent="0.25">
      <c r="A91" s="19"/>
      <c r="B91" s="28" t="s">
        <v>61</v>
      </c>
      <c r="C91" s="28"/>
      <c r="D91" s="29"/>
      <c r="E91" s="29"/>
      <c r="F91" s="29"/>
      <c r="G91" s="36"/>
      <c r="H91" s="29"/>
      <c r="I91" s="29"/>
      <c r="J91" s="29"/>
      <c r="K91" s="29"/>
      <c r="L91" s="29"/>
      <c r="M91" s="29"/>
      <c r="N91" s="19"/>
    </row>
    <row r="92" spans="1:14" hidden="1" x14ac:dyDescent="0.25">
      <c r="A92" s="19"/>
      <c r="B92" s="17" t="s">
        <v>1</v>
      </c>
      <c r="C92" s="31"/>
      <c r="D92" s="57">
        <v>0</v>
      </c>
      <c r="E92" s="57"/>
      <c r="F92" s="29"/>
      <c r="G92" s="42">
        <f t="shared" ref="G92:G96" si="24">+D92/$D$16</f>
        <v>0</v>
      </c>
      <c r="H92" s="29"/>
      <c r="I92" s="57">
        <f t="shared" ref="I92:I96" si="25">+$D$24*G92</f>
        <v>0</v>
      </c>
      <c r="J92" s="57"/>
      <c r="K92" s="29"/>
      <c r="L92" s="57">
        <f t="shared" ref="L92:L93" si="26">+D92+I92</f>
        <v>0</v>
      </c>
      <c r="M92" s="57"/>
      <c r="N92" s="19"/>
    </row>
    <row r="93" spans="1:14" hidden="1" x14ac:dyDescent="0.25">
      <c r="A93" s="19"/>
      <c r="B93" s="17" t="s">
        <v>62</v>
      </c>
      <c r="C93" s="31"/>
      <c r="D93" s="57">
        <v>0</v>
      </c>
      <c r="E93" s="57"/>
      <c r="F93" s="29"/>
      <c r="G93" s="42">
        <f t="shared" si="24"/>
        <v>0</v>
      </c>
      <c r="H93" s="29"/>
      <c r="I93" s="57">
        <f t="shared" si="25"/>
        <v>0</v>
      </c>
      <c r="J93" s="57"/>
      <c r="K93" s="29"/>
      <c r="L93" s="57">
        <f t="shared" si="26"/>
        <v>0</v>
      </c>
      <c r="M93" s="57"/>
      <c r="N93" s="19"/>
    </row>
    <row r="94" spans="1:14" x14ac:dyDescent="0.25">
      <c r="A94" s="19"/>
      <c r="B94" s="17" t="s">
        <v>2</v>
      </c>
      <c r="C94" s="31"/>
      <c r="D94" s="57">
        <v>50061593</v>
      </c>
      <c r="E94" s="57"/>
      <c r="F94" s="29"/>
      <c r="G94" s="42">
        <f t="shared" si="24"/>
        <v>0.18314414065174617</v>
      </c>
      <c r="H94" s="29"/>
      <c r="I94" s="57">
        <f t="shared" si="25"/>
        <v>1205969.2772329543</v>
      </c>
      <c r="J94" s="57"/>
      <c r="K94" s="29"/>
      <c r="L94" s="57">
        <f>+D94+I94</f>
        <v>51267562.277232952</v>
      </c>
      <c r="M94" s="57"/>
      <c r="N94" s="19"/>
    </row>
    <row r="95" spans="1:14" ht="15.75" customHeight="1" x14ac:dyDescent="0.25">
      <c r="A95" s="19"/>
      <c r="B95" s="17" t="s">
        <v>63</v>
      </c>
      <c r="C95" s="31"/>
      <c r="D95" s="57">
        <v>190253800</v>
      </c>
      <c r="E95" s="57"/>
      <c r="F95" s="29"/>
      <c r="G95" s="42">
        <f t="shared" si="24"/>
        <v>0.69601997496821932</v>
      </c>
      <c r="H95" s="29"/>
      <c r="I95" s="57">
        <f>+$D$24*G95</f>
        <v>4583158.9433604926</v>
      </c>
      <c r="J95" s="57"/>
      <c r="K95" s="29"/>
      <c r="L95" s="57">
        <f>+D95+I95</f>
        <v>194836958.94336051</v>
      </c>
      <c r="M95" s="57"/>
      <c r="N95" s="19"/>
    </row>
    <row r="96" spans="1:14" x14ac:dyDescent="0.25">
      <c r="A96" s="19"/>
      <c r="B96" s="17" t="s">
        <v>0</v>
      </c>
      <c r="C96" s="31"/>
      <c r="D96" s="57">
        <v>25308138</v>
      </c>
      <c r="E96" s="57"/>
      <c r="F96" s="29"/>
      <c r="G96" s="42">
        <f t="shared" si="24"/>
        <v>9.2586689870332362E-2</v>
      </c>
      <c r="H96" s="29"/>
      <c r="I96" s="57">
        <f t="shared" si="25"/>
        <v>609665.71503171825</v>
      </c>
      <c r="J96" s="57"/>
      <c r="K96" s="29"/>
      <c r="L96" s="57">
        <f>+D96+I96</f>
        <v>25917803.715031717</v>
      </c>
      <c r="M96" s="57"/>
      <c r="N96" s="19"/>
    </row>
    <row r="97" spans="1:14" x14ac:dyDescent="0.25">
      <c r="A97" s="19"/>
      <c r="B97" s="23"/>
      <c r="C97" s="23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</row>
    <row r="98" spans="1:14" ht="15.75" x14ac:dyDescent="0.25">
      <c r="A98" s="19"/>
      <c r="B98" s="28" t="s">
        <v>48</v>
      </c>
      <c r="C98" s="33"/>
      <c r="D98" s="59">
        <f>+D34+D35+D36+D37+D38+D39+D40+D43+D44+D45+D46+D49+D50+D51+D52+D53+D54+D55+D56+D59+D60+D61+D62+D63+D64+D65+D66+D69+D72+D73+D74+D77+D80+D83+D84+D85+D86+D87+D88+D89+D92+D93+D94+D95+D96</f>
        <v>273345300</v>
      </c>
      <c r="E98" s="59"/>
      <c r="F98" s="47"/>
      <c r="G98" s="50">
        <f>+G34+G35+G36+G37+G38+G39+G40+G43+G44+G45+G46+G49+G50+G51+G52+G53+G54+G55+G56+G59+G60+G61+G62+G63+G64+G65+G66+G69+G72+G73+G74+G77+G80+G83+G84+G85+G86+G87+G88+G89+G92+G93+G94+G95+G96</f>
        <v>0.9999999414659807</v>
      </c>
      <c r="H98" s="29"/>
      <c r="I98" s="59">
        <f>+I34+I35+I36+I37+I38+I39+I40+I43+I44+I45+I46+I49+I50+I51+I52+I53+I54+I55+I56+I59+I60+I61+I62+I63+I64+I65+I66+I69+I72+I73+I74+I77+I80+I83+I84+I85+I86+I87+I88+I89+I92+I93+I94+I95+I96</f>
        <v>6584809.114564633</v>
      </c>
      <c r="J98" s="59"/>
      <c r="K98" s="47"/>
      <c r="L98" s="59">
        <f>+L34+L35+L36+L37+L38+L39+L40+L43+L44+L45+L46+L49+L50+L51+L52+L53+L54+L55+L56+L59+L60+L61+L62+L63+L64+L65+L66+L69+L72+L73+L74+L77+L80+L83+L84+L85+L86+L87+L88+L89+L92+L93+L94+L95+L96</f>
        <v>279930109.11456466</v>
      </c>
      <c r="M98" s="59"/>
      <c r="N98" s="19"/>
    </row>
    <row r="99" spans="1:14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</row>
  </sheetData>
  <mergeCells count="153">
    <mergeCell ref="I92:J92"/>
    <mergeCell ref="I93:J93"/>
    <mergeCell ref="I94:J94"/>
    <mergeCell ref="I95:J95"/>
    <mergeCell ref="I96:J96"/>
    <mergeCell ref="L92:M92"/>
    <mergeCell ref="L93:M93"/>
    <mergeCell ref="L94:M94"/>
    <mergeCell ref="L95:M95"/>
    <mergeCell ref="L96:M96"/>
    <mergeCell ref="D93:E93"/>
    <mergeCell ref="D94:E94"/>
    <mergeCell ref="D95:E95"/>
    <mergeCell ref="D96:E96"/>
    <mergeCell ref="I37:J37"/>
    <mergeCell ref="I38:J38"/>
    <mergeCell ref="L37:M37"/>
    <mergeCell ref="L38:M38"/>
    <mergeCell ref="I64:J64"/>
    <mergeCell ref="L64:M64"/>
    <mergeCell ref="I83:J83"/>
    <mergeCell ref="I84:J84"/>
    <mergeCell ref="I85:J85"/>
    <mergeCell ref="I86:J86"/>
    <mergeCell ref="I87:J87"/>
    <mergeCell ref="I88:J88"/>
    <mergeCell ref="I89:J89"/>
    <mergeCell ref="L83:M83"/>
    <mergeCell ref="L84:M84"/>
    <mergeCell ref="L85:M85"/>
    <mergeCell ref="L86:M86"/>
    <mergeCell ref="L87:M87"/>
    <mergeCell ref="L88:M88"/>
    <mergeCell ref="L89:M89"/>
    <mergeCell ref="D12:L12"/>
    <mergeCell ref="D40:E40"/>
    <mergeCell ref="D43:E43"/>
    <mergeCell ref="D44:E44"/>
    <mergeCell ref="D45:E45"/>
    <mergeCell ref="D46:E46"/>
    <mergeCell ref="D49:E49"/>
    <mergeCell ref="B10:M10"/>
    <mergeCell ref="C4:L4"/>
    <mergeCell ref="C5:L5"/>
    <mergeCell ref="D31:E31"/>
    <mergeCell ref="L31:M31"/>
    <mergeCell ref="D34:E34"/>
    <mergeCell ref="D35:E35"/>
    <mergeCell ref="D36:E36"/>
    <mergeCell ref="D39:E39"/>
    <mergeCell ref="I31:J31"/>
    <mergeCell ref="I34:J34"/>
    <mergeCell ref="L34:M34"/>
    <mergeCell ref="I35:J35"/>
    <mergeCell ref="L35:M35"/>
    <mergeCell ref="L36:M36"/>
    <mergeCell ref="L39:M39"/>
    <mergeCell ref="D20:L20"/>
    <mergeCell ref="D26:L26"/>
    <mergeCell ref="D60:E60"/>
    <mergeCell ref="D61:E61"/>
    <mergeCell ref="D62:E62"/>
    <mergeCell ref="D63:E63"/>
    <mergeCell ref="D50:E50"/>
    <mergeCell ref="D51:E51"/>
    <mergeCell ref="D52:E52"/>
    <mergeCell ref="D53:E53"/>
    <mergeCell ref="D54:E54"/>
    <mergeCell ref="D55:E55"/>
    <mergeCell ref="L43:M43"/>
    <mergeCell ref="L56:M56"/>
    <mergeCell ref="L40:M40"/>
    <mergeCell ref="D37:E37"/>
    <mergeCell ref="D38:E38"/>
    <mergeCell ref="L54:M54"/>
    <mergeCell ref="L55:M55"/>
    <mergeCell ref="I63:J63"/>
    <mergeCell ref="I36:J36"/>
    <mergeCell ref="I39:J39"/>
    <mergeCell ref="I40:J40"/>
    <mergeCell ref="I55:J55"/>
    <mergeCell ref="I56:J56"/>
    <mergeCell ref="D66:E66"/>
    <mergeCell ref="D69:E69"/>
    <mergeCell ref="L44:M44"/>
    <mergeCell ref="L45:M45"/>
    <mergeCell ref="L46:M46"/>
    <mergeCell ref="I66:J66"/>
    <mergeCell ref="L59:M59"/>
    <mergeCell ref="L60:M60"/>
    <mergeCell ref="L61:M61"/>
    <mergeCell ref="L62:M62"/>
    <mergeCell ref="L63:M63"/>
    <mergeCell ref="L65:M65"/>
    <mergeCell ref="L66:M66"/>
    <mergeCell ref="I59:J59"/>
    <mergeCell ref="I60:J60"/>
    <mergeCell ref="L49:M49"/>
    <mergeCell ref="L50:M50"/>
    <mergeCell ref="L51:M51"/>
    <mergeCell ref="L52:M52"/>
    <mergeCell ref="L53:M53"/>
    <mergeCell ref="D56:E56"/>
    <mergeCell ref="D59:E59"/>
    <mergeCell ref="D64:E64"/>
    <mergeCell ref="I80:J80"/>
    <mergeCell ref="L80:M80"/>
    <mergeCell ref="D98:E98"/>
    <mergeCell ref="I98:J98"/>
    <mergeCell ref="L98:M98"/>
    <mergeCell ref="I72:J72"/>
    <mergeCell ref="I73:J73"/>
    <mergeCell ref="I74:J74"/>
    <mergeCell ref="L72:M72"/>
    <mergeCell ref="L73:M73"/>
    <mergeCell ref="L74:M74"/>
    <mergeCell ref="D73:E73"/>
    <mergeCell ref="D74:E74"/>
    <mergeCell ref="D77:E77"/>
    <mergeCell ref="D80:E80"/>
    <mergeCell ref="D72:E72"/>
    <mergeCell ref="D83:E83"/>
    <mergeCell ref="D84:E84"/>
    <mergeCell ref="D85:E85"/>
    <mergeCell ref="D86:E86"/>
    <mergeCell ref="D87:E87"/>
    <mergeCell ref="D88:E88"/>
    <mergeCell ref="D89:E89"/>
    <mergeCell ref="D92:E92"/>
    <mergeCell ref="D14:L14"/>
    <mergeCell ref="I77:J77"/>
    <mergeCell ref="L77:M77"/>
    <mergeCell ref="D16:L16"/>
    <mergeCell ref="D24:L24"/>
    <mergeCell ref="I61:J61"/>
    <mergeCell ref="I62:J62"/>
    <mergeCell ref="I69:J69"/>
    <mergeCell ref="L69:M69"/>
    <mergeCell ref="D28:L28"/>
    <mergeCell ref="D18:L18"/>
    <mergeCell ref="D22:L22"/>
    <mergeCell ref="I49:J49"/>
    <mergeCell ref="I50:J50"/>
    <mergeCell ref="I51:J51"/>
    <mergeCell ref="I52:J52"/>
    <mergeCell ref="I53:J53"/>
    <mergeCell ref="I54:J54"/>
    <mergeCell ref="I43:J43"/>
    <mergeCell ref="I44:J44"/>
    <mergeCell ref="I45:J45"/>
    <mergeCell ref="I46:J46"/>
    <mergeCell ref="I65:J65"/>
    <mergeCell ref="D65:E65"/>
  </mergeCells>
  <pageMargins left="0.7" right="0.7" top="0.75" bottom="0.75" header="0.3" footer="0.3"/>
  <pageSetup paperSize="14" scale="57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CDC</vt:lpstr>
      <vt:lpstr>CDC!Área_de_impresión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Salud M</cp:lastModifiedBy>
  <cp:lastPrinted>2020-09-03T14:45:12Z</cp:lastPrinted>
  <dcterms:created xsi:type="dcterms:W3CDTF">2020-08-07T23:01:43Z</dcterms:created>
  <dcterms:modified xsi:type="dcterms:W3CDTF">2023-07-06T19:58:41Z</dcterms:modified>
</cp:coreProperties>
</file>